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ian\Desktop\"/>
    </mc:Choice>
  </mc:AlternateContent>
  <xr:revisionPtr revIDLastSave="0" documentId="8_{8706FCC3-C026-49A5-B1BC-0DEA3ED5C331}" xr6:coauthVersionLast="47" xr6:coauthVersionMax="47" xr10:uidLastSave="{00000000-0000-0000-0000-000000000000}"/>
  <bookViews>
    <workbookView xWindow="28680" yWindow="-120" windowWidth="21840" windowHeight="38190" xr2:uid="{557BEEC1-9499-41F2-B327-A26B0D5B20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F5" i="1" s="1"/>
  <c r="C5" i="1" s="1"/>
  <c r="I7" i="1"/>
  <c r="F7" i="1"/>
  <c r="C7" i="1"/>
  <c r="C6" i="1"/>
  <c r="F6" i="1"/>
  <c r="I6" i="1"/>
  <c r="C4" i="1"/>
  <c r="F4" i="1"/>
  <c r="I4" i="1"/>
  <c r="L9" i="1"/>
  <c r="F9" i="1" l="1"/>
  <c r="C15" i="1" s="1"/>
  <c r="I9" i="1"/>
  <c r="D25" i="1" s="1"/>
  <c r="C9" i="1"/>
  <c r="D28" i="1" l="1"/>
  <c r="D21" i="1"/>
  <c r="C14" i="1"/>
  <c r="D17" i="1"/>
  <c r="C16" i="1"/>
  <c r="C19" i="1"/>
  <c r="C20" i="1"/>
  <c r="C23" i="1"/>
  <c r="C24" i="1" s="1"/>
  <c r="C25" i="1" s="1"/>
  <c r="C27" i="1"/>
  <c r="C28" i="1" s="1"/>
  <c r="C17" i="1" l="1"/>
  <c r="C21" i="1"/>
</calcChain>
</file>

<file path=xl/sharedStrings.xml><?xml version="1.0" encoding="utf-8"?>
<sst xmlns="http://schemas.openxmlformats.org/spreadsheetml/2006/main" count="37" uniqueCount="19">
  <si>
    <t>Loan Amount</t>
  </si>
  <si>
    <t>Interest Rate</t>
  </si>
  <si>
    <t>Term</t>
  </si>
  <si>
    <t>Compound Periods per Year</t>
  </si>
  <si>
    <t>P&amp;I</t>
  </si>
  <si>
    <t>3-2-1 Buydown</t>
  </si>
  <si>
    <t>2-1 Buydown</t>
  </si>
  <si>
    <t>3-2-1 YR 1</t>
  </si>
  <si>
    <t>3-2-1 YR 2</t>
  </si>
  <si>
    <t>3-2-1 YR 3</t>
  </si>
  <si>
    <t>BUYDOWN COST</t>
  </si>
  <si>
    <t>2-1 YR 1</t>
  </si>
  <si>
    <t>2-1 YR 2</t>
  </si>
  <si>
    <t>1-1 YR 1</t>
  </si>
  <si>
    <t>1-1 YR 2</t>
  </si>
  <si>
    <t>1-0 YR 1</t>
  </si>
  <si>
    <t>MONTHLY SAVING</t>
  </si>
  <si>
    <t>PAR RATE</t>
  </si>
  <si>
    <t>1-1 &amp; 1-0 Buydown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</si>
</sst>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42" fontId="2" fillId="0" borderId="2" xfId="0" applyNumberFormat="1" applyFont="1" applyBorder="1"/>
    <xf numFmtId="0" fontId="2" fillId="0" borderId="3" xfId="0" applyFont="1" applyBorder="1"/>
    <xf numFmtId="42" fontId="2" fillId="0" borderId="4" xfId="0" applyNumberFormat="1" applyFont="1" applyBorder="1"/>
    <xf numFmtId="0" fontId="2" fillId="3" borderId="5" xfId="0" applyFont="1" applyFill="1" applyBorder="1"/>
    <xf numFmtId="42" fontId="2" fillId="3" borderId="6" xfId="0" applyNumberFormat="1" applyFont="1" applyFill="1" applyBorder="1"/>
    <xf numFmtId="5" fontId="2" fillId="3" borderId="5" xfId="0" applyNumberFormat="1" applyFont="1" applyFill="1" applyBorder="1"/>
    <xf numFmtId="17" fontId="2" fillId="0" borderId="1" xfId="0" applyNumberFormat="1" applyFont="1" applyBorder="1"/>
    <xf numFmtId="0" fontId="2" fillId="0" borderId="0" xfId="0" applyFont="1"/>
    <xf numFmtId="0" fontId="0" fillId="6" borderId="0" xfId="0" applyFill="1"/>
    <xf numFmtId="0" fontId="0" fillId="0" borderId="8" xfId="0" applyBorder="1"/>
    <xf numFmtId="0" fontId="0" fillId="0" borderId="2" xfId="0" applyBorder="1"/>
    <xf numFmtId="0" fontId="2" fillId="2" borderId="3" xfId="0" applyFont="1" applyFill="1" applyBorder="1"/>
    <xf numFmtId="0" fontId="2" fillId="2" borderId="0" xfId="0" applyFont="1" applyFill="1"/>
    <xf numFmtId="44" fontId="2" fillId="2" borderId="3" xfId="0" applyNumberFormat="1" applyFont="1" applyFill="1" applyBorder="1"/>
    <xf numFmtId="0" fontId="1" fillId="0" borderId="3" xfId="0" applyFont="1" applyBorder="1"/>
    <xf numFmtId="0" fontId="1" fillId="0" borderId="4" xfId="0" applyFont="1" applyBorder="1"/>
    <xf numFmtId="0" fontId="1" fillId="4" borderId="7" xfId="0" applyFont="1" applyFill="1" applyBorder="1"/>
    <xf numFmtId="10" fontId="1" fillId="0" borderId="4" xfId="0" applyNumberFormat="1" applyFont="1" applyBorder="1"/>
    <xf numFmtId="10" fontId="1" fillId="4" borderId="7" xfId="0" applyNumberFormat="1" applyFont="1" applyFill="1" applyBorder="1"/>
    <xf numFmtId="0" fontId="2" fillId="0" borderId="4" xfId="0" applyFont="1" applyBorder="1"/>
    <xf numFmtId="0" fontId="1" fillId="0" borderId="5" xfId="0" applyFont="1" applyBorder="1"/>
    <xf numFmtId="5" fontId="1" fillId="0" borderId="6" xfId="0" applyNumberFormat="1" applyFont="1" applyBorder="1"/>
    <xf numFmtId="42" fontId="1" fillId="0" borderId="6" xfId="0" applyNumberFormat="1" applyFont="1" applyBorder="1"/>
    <xf numFmtId="164" fontId="1" fillId="0" borderId="4" xfId="0" applyNumberFormat="1" applyFont="1" applyBorder="1"/>
    <xf numFmtId="164" fontId="1" fillId="4" borderId="7" xfId="0" applyNumberFormat="1" applyFont="1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5" borderId="5" xfId="0" applyFill="1" applyBorder="1"/>
    <xf numFmtId="0" fontId="0" fillId="5" borderId="9" xfId="0" applyFill="1" applyBorder="1"/>
    <xf numFmtId="0" fontId="0" fillId="5" borderId="6" xfId="0" applyFill="1" applyBorder="1"/>
    <xf numFmtId="5" fontId="2" fillId="3" borderId="3" xfId="0" applyNumberFormat="1" applyFont="1" applyFill="1" applyBorder="1" applyAlignment="1">
      <alignment horizontal="center"/>
    </xf>
    <xf numFmtId="5" fontId="2" fillId="3" borderId="4" xfId="0" applyNumberFormat="1" applyFont="1" applyFill="1" applyBorder="1" applyAlignment="1">
      <alignment horizontal="center"/>
    </xf>
    <xf numFmtId="5" fontId="2" fillId="3" borderId="5" xfId="0" applyNumberFormat="1" applyFont="1" applyFill="1" applyBorder="1" applyAlignment="1">
      <alignment horizontal="center"/>
    </xf>
    <xf numFmtId="5" fontId="2" fillId="3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12</xdr:row>
      <xdr:rowOff>114299</xdr:rowOff>
    </xdr:from>
    <xdr:to>
      <xdr:col>12</xdr:col>
      <xdr:colOff>19050</xdr:colOff>
      <xdr:row>27</xdr:row>
      <xdr:rowOff>209549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C4415D-49BE-4F93-91F5-3C1789367BB2}"/>
            </a:ext>
          </a:extLst>
        </xdr:cNvPr>
        <xdr:cNvSpPr txBox="1"/>
      </xdr:nvSpPr>
      <xdr:spPr>
        <a:xfrm>
          <a:off x="5715000" y="2695574"/>
          <a:ext cx="7200900" cy="3552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000" b="1">
              <a:latin typeface="Arial" panose="020B0604020202020204" pitchFamily="34" charset="0"/>
              <a:cs typeface="Arial" panose="020B0604020202020204" pitchFamily="34" charset="0"/>
            </a:rPr>
            <a:t>HOW TO USE:</a:t>
          </a:r>
        </a:p>
        <a:p>
          <a:endParaRPr lang="en-US" sz="20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1) YOU ONLY NEED TO ENTER DATA INTO THE PAR RATE BUYDOWN BOX (FAR RIGHT), THE REST IS AUTO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 CALCULATED</a:t>
          </a:r>
        </a:p>
        <a:p>
          <a:endParaRPr lang="en-US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2) ENTER YELLOW AREA ONLY: LOAN AMOUNT, RATE, TERM, LEAVE 12 IN COMPOUND PERIODS PER YEAR.</a:t>
          </a:r>
        </a:p>
        <a:p>
          <a:endParaRPr lang="en-US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3) ALL BUYDOWN INFO IS CALCULATED AND COST/SAVINGS IN GREEN AREA</a:t>
          </a:r>
        </a:p>
        <a:p>
          <a:endParaRPr lang="en-US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**KEEP IN MIND DUE TO DECIMAL POINTS AND ROUNDING THE COST WILL COME IN SLIGHLTY LOWER BUT SHOULD GIVE YOU A QUICK IDEA FOR ALL 4 OPTIONS**</a:t>
          </a:r>
        </a:p>
        <a:p>
          <a:endParaRPr lang="en-US" sz="14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66675</xdr:colOff>
      <xdr:row>28</xdr:row>
      <xdr:rowOff>190500</xdr:rowOff>
    </xdr:from>
    <xdr:to>
      <xdr:col>12</xdr:col>
      <xdr:colOff>9525</xdr:colOff>
      <xdr:row>62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AB685C-2EFB-CBBF-B1A8-EA07EBFDF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6467475"/>
          <a:ext cx="12230100" cy="642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7633-C051-4310-BD40-44563FCAB02B}">
  <dimension ref="A1:M29"/>
  <sheetViews>
    <sheetView tabSelected="1" workbookViewId="0">
      <selection activeCell="H65" sqref="H65"/>
    </sheetView>
  </sheetViews>
  <sheetFormatPr defaultRowHeight="15" x14ac:dyDescent="0.25"/>
  <cols>
    <col min="2" max="2" width="26.140625" bestFit="1" customWidth="1"/>
    <col min="3" max="3" width="13.28515625" bestFit="1" customWidth="1"/>
    <col min="5" max="5" width="26.140625" bestFit="1" customWidth="1"/>
    <col min="6" max="6" width="13" bestFit="1" customWidth="1"/>
    <col min="8" max="8" width="26.140625" bestFit="1" customWidth="1"/>
    <col min="9" max="9" width="13" bestFit="1" customWidth="1"/>
    <col min="11" max="11" width="26.140625" bestFit="1" customWidth="1"/>
    <col min="12" max="12" width="13" bestFit="1" customWidth="1"/>
  </cols>
  <sheetData>
    <row r="1" spans="1:13" x14ac:dyDescent="0.25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ht="15.75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7"/>
    </row>
    <row r="3" spans="1:13" s="1" customFormat="1" ht="18" x14ac:dyDescent="0.25">
      <c r="A3" s="38"/>
      <c r="B3" s="2" t="s">
        <v>5</v>
      </c>
      <c r="C3" s="3"/>
      <c r="D3" s="39"/>
      <c r="E3" s="5" t="s">
        <v>6</v>
      </c>
      <c r="F3" s="3"/>
      <c r="G3" s="39"/>
      <c r="H3" s="5" t="s">
        <v>18</v>
      </c>
      <c r="I3" s="3"/>
      <c r="J3" s="39"/>
      <c r="K3" s="5" t="s">
        <v>17</v>
      </c>
      <c r="L3" s="3"/>
      <c r="M3" s="40"/>
    </row>
    <row r="4" spans="1:13" ht="18" x14ac:dyDescent="0.25">
      <c r="A4" s="35"/>
      <c r="B4" s="21" t="s">
        <v>0</v>
      </c>
      <c r="C4" s="30">
        <f>L4</f>
        <v>400000</v>
      </c>
      <c r="D4" s="19"/>
      <c r="E4" s="21" t="s">
        <v>0</v>
      </c>
      <c r="F4" s="30">
        <f>L4</f>
        <v>400000</v>
      </c>
      <c r="G4" s="19"/>
      <c r="H4" s="21" t="s">
        <v>0</v>
      </c>
      <c r="I4" s="30">
        <f>L4</f>
        <v>400000</v>
      </c>
      <c r="J4" s="19"/>
      <c r="K4" s="21" t="s">
        <v>0</v>
      </c>
      <c r="L4" s="31">
        <v>400000</v>
      </c>
      <c r="M4" s="37"/>
    </row>
    <row r="5" spans="1:13" ht="18" x14ac:dyDescent="0.25">
      <c r="A5" s="35"/>
      <c r="B5" s="21" t="s">
        <v>1</v>
      </c>
      <c r="C5" s="24">
        <f>F5-0.01</f>
        <v>3.4999999999999996E-2</v>
      </c>
      <c r="D5" s="19"/>
      <c r="E5" s="21" t="s">
        <v>1</v>
      </c>
      <c r="F5" s="24">
        <f>I5-0.01</f>
        <v>4.4999999999999998E-2</v>
      </c>
      <c r="G5" s="19"/>
      <c r="H5" s="21" t="s">
        <v>1</v>
      </c>
      <c r="I5" s="24">
        <f>L5-0.01</f>
        <v>5.5E-2</v>
      </c>
      <c r="J5" s="19"/>
      <c r="K5" s="21" t="s">
        <v>1</v>
      </c>
      <c r="L5" s="25">
        <v>6.5000000000000002E-2</v>
      </c>
      <c r="M5" s="37"/>
    </row>
    <row r="6" spans="1:13" ht="18" x14ac:dyDescent="0.25">
      <c r="A6" s="35"/>
      <c r="B6" s="21" t="s">
        <v>2</v>
      </c>
      <c r="C6" s="22">
        <f>L6</f>
        <v>360</v>
      </c>
      <c r="D6" s="19"/>
      <c r="E6" s="21" t="s">
        <v>2</v>
      </c>
      <c r="F6" s="22">
        <f>L6</f>
        <v>360</v>
      </c>
      <c r="G6" s="19"/>
      <c r="H6" s="21" t="s">
        <v>2</v>
      </c>
      <c r="I6" s="22">
        <f>L6</f>
        <v>360</v>
      </c>
      <c r="J6" s="19"/>
      <c r="K6" s="21" t="s">
        <v>2</v>
      </c>
      <c r="L6" s="23">
        <v>360</v>
      </c>
      <c r="M6" s="37"/>
    </row>
    <row r="7" spans="1:13" ht="18" x14ac:dyDescent="0.25">
      <c r="A7" s="35"/>
      <c r="B7" s="21" t="s">
        <v>3</v>
      </c>
      <c r="C7" s="22">
        <f>L7</f>
        <v>12</v>
      </c>
      <c r="D7" s="19"/>
      <c r="E7" s="21" t="s">
        <v>3</v>
      </c>
      <c r="F7" s="22">
        <f>L7</f>
        <v>12</v>
      </c>
      <c r="G7" s="19"/>
      <c r="H7" s="21" t="s">
        <v>3</v>
      </c>
      <c r="I7" s="22">
        <f>L7</f>
        <v>12</v>
      </c>
      <c r="J7" s="19"/>
      <c r="K7" s="21" t="s">
        <v>3</v>
      </c>
      <c r="L7" s="22">
        <v>12</v>
      </c>
      <c r="M7" s="37"/>
    </row>
    <row r="8" spans="1:13" ht="18" x14ac:dyDescent="0.25">
      <c r="A8" s="35"/>
      <c r="B8" s="8"/>
      <c r="C8" s="26"/>
      <c r="D8" s="19"/>
      <c r="E8" s="8"/>
      <c r="F8" s="26"/>
      <c r="G8" s="19"/>
      <c r="H8" s="8"/>
      <c r="I8" s="26"/>
      <c r="J8" s="19"/>
      <c r="K8" s="21"/>
      <c r="L8" s="22"/>
      <c r="M8" s="37"/>
    </row>
    <row r="9" spans="1:13" ht="18.75" thickBot="1" x14ac:dyDescent="0.3">
      <c r="A9" s="35"/>
      <c r="B9" s="27" t="s">
        <v>4</v>
      </c>
      <c r="C9" s="28">
        <f>PMT(C5/12, C6, -C4)</f>
        <v>1796.178751235298</v>
      </c>
      <c r="D9" s="19"/>
      <c r="E9" s="27" t="s">
        <v>4</v>
      </c>
      <c r="F9" s="29">
        <f>PMT(F5/12, F6, -F4)</f>
        <v>2026.7412393035224</v>
      </c>
      <c r="G9" s="19"/>
      <c r="H9" s="27" t="s">
        <v>4</v>
      </c>
      <c r="I9" s="29">
        <f>PMT(I5/12, I6, -I4)</f>
        <v>2271.1560053880116</v>
      </c>
      <c r="J9" s="19"/>
      <c r="K9" s="27" t="s">
        <v>4</v>
      </c>
      <c r="L9" s="28">
        <f>PMT(L5/12, L6, -L4)</f>
        <v>2528.2720939718552</v>
      </c>
      <c r="M9" s="37"/>
    </row>
    <row r="10" spans="1:13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3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7"/>
    </row>
    <row r="12" spans="1:13" ht="15.75" thickBot="1" x14ac:dyDescent="0.3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</row>
    <row r="13" spans="1:13" ht="15.75" thickBot="1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3" ht="18" x14ac:dyDescent="0.25">
      <c r="B14" s="6" t="s">
        <v>7</v>
      </c>
      <c r="C14" s="7">
        <f>(L9-C9)*12</f>
        <v>8785.1201128386856</v>
      </c>
      <c r="D14" s="16"/>
      <c r="E14" s="17"/>
    </row>
    <row r="15" spans="1:13" ht="18" x14ac:dyDescent="0.25">
      <c r="B15" s="8" t="s">
        <v>8</v>
      </c>
      <c r="C15" s="9">
        <f>(L9-F9)*12</f>
        <v>6018.3702560199927</v>
      </c>
      <c r="E15" s="4"/>
    </row>
    <row r="16" spans="1:13" ht="18" x14ac:dyDescent="0.25">
      <c r="B16" s="8" t="s">
        <v>9</v>
      </c>
      <c r="C16" s="9">
        <f>(L9-I9)*12</f>
        <v>3085.3930630061222</v>
      </c>
      <c r="D16" s="48" t="s">
        <v>16</v>
      </c>
      <c r="E16" s="49"/>
    </row>
    <row r="17" spans="2:5" ht="18.75" thickBot="1" x14ac:dyDescent="0.3">
      <c r="B17" s="10" t="s">
        <v>10</v>
      </c>
      <c r="C17" s="11">
        <f>SUM(C14:C16)</f>
        <v>17888.883431864801</v>
      </c>
      <c r="D17" s="44">
        <f>L9-C9</f>
        <v>732.09334273655713</v>
      </c>
      <c r="E17" s="45"/>
    </row>
    <row r="18" spans="2:5" ht="18.75" thickBot="1" x14ac:dyDescent="0.3">
      <c r="B18" s="18"/>
      <c r="C18" s="19"/>
      <c r="E18" s="4"/>
    </row>
    <row r="19" spans="2:5" ht="18" x14ac:dyDescent="0.25">
      <c r="B19" s="6" t="s">
        <v>11</v>
      </c>
      <c r="C19" s="7">
        <f>(L9-F9)*12</f>
        <v>6018.3702560199927</v>
      </c>
      <c r="E19" s="4"/>
    </row>
    <row r="20" spans="2:5" ht="18" x14ac:dyDescent="0.25">
      <c r="B20" s="8" t="s">
        <v>12</v>
      </c>
      <c r="C20" s="9">
        <f>(L9-I9)*12</f>
        <v>3085.3930630061222</v>
      </c>
      <c r="E20" s="4"/>
    </row>
    <row r="21" spans="2:5" ht="18.75" thickBot="1" x14ac:dyDescent="0.3">
      <c r="B21" s="12" t="s">
        <v>10</v>
      </c>
      <c r="C21" s="11">
        <f>SUM(C19:C20)</f>
        <v>9103.7633190261149</v>
      </c>
      <c r="D21" s="44">
        <f>L9-F9</f>
        <v>501.53085466833272</v>
      </c>
      <c r="E21" s="45"/>
    </row>
    <row r="22" spans="2:5" ht="18.75" thickBot="1" x14ac:dyDescent="0.3">
      <c r="B22" s="20"/>
      <c r="C22" s="19"/>
      <c r="E22" s="4"/>
    </row>
    <row r="23" spans="2:5" ht="18" x14ac:dyDescent="0.25">
      <c r="B23" s="6" t="s">
        <v>13</v>
      </c>
      <c r="C23" s="7">
        <f>(L9-I9)*12</f>
        <v>3085.3930630061222</v>
      </c>
      <c r="E23" s="4"/>
    </row>
    <row r="24" spans="2:5" ht="18" x14ac:dyDescent="0.25">
      <c r="B24" s="8" t="s">
        <v>14</v>
      </c>
      <c r="C24" s="9">
        <f>C23</f>
        <v>3085.3930630061222</v>
      </c>
      <c r="E24" s="4"/>
    </row>
    <row r="25" spans="2:5" ht="18.75" thickBot="1" x14ac:dyDescent="0.3">
      <c r="B25" s="10" t="s">
        <v>10</v>
      </c>
      <c r="C25" s="11">
        <f>C23+C24</f>
        <v>6170.7861260122445</v>
      </c>
      <c r="D25" s="44">
        <f>L9-I9</f>
        <v>257.11608858384352</v>
      </c>
      <c r="E25" s="45"/>
    </row>
    <row r="26" spans="2:5" ht="18.75" thickBot="1" x14ac:dyDescent="0.3">
      <c r="B26" s="18"/>
      <c r="C26" s="19"/>
      <c r="E26" s="4"/>
    </row>
    <row r="27" spans="2:5" ht="18" x14ac:dyDescent="0.25">
      <c r="B27" s="13" t="s">
        <v>15</v>
      </c>
      <c r="C27" s="7">
        <f>(L9-I9)*12</f>
        <v>3085.3930630061222</v>
      </c>
      <c r="E27" s="4"/>
    </row>
    <row r="28" spans="2:5" ht="18.75" thickBot="1" x14ac:dyDescent="0.3">
      <c r="B28" s="10" t="s">
        <v>10</v>
      </c>
      <c r="C28" s="11">
        <f>C27</f>
        <v>3085.3930630061222</v>
      </c>
      <c r="D28" s="46">
        <f>L9-I9</f>
        <v>257.11608858384352</v>
      </c>
      <c r="E28" s="47"/>
    </row>
    <row r="29" spans="2:5" ht="18" x14ac:dyDescent="0.25">
      <c r="D29" s="14"/>
    </row>
  </sheetData>
  <mergeCells count="5">
    <mergeCell ref="D17:E17"/>
    <mergeCell ref="D21:E21"/>
    <mergeCell ref="D25:E25"/>
    <mergeCell ref="D28:E28"/>
    <mergeCell ref="D16:E1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Garber</dc:creator>
  <cp:lastModifiedBy>Christian</cp:lastModifiedBy>
  <dcterms:created xsi:type="dcterms:W3CDTF">2022-10-01T11:15:56Z</dcterms:created>
  <dcterms:modified xsi:type="dcterms:W3CDTF">2023-11-05T19:18:56Z</dcterms:modified>
</cp:coreProperties>
</file>